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400" windowHeight="21400"/>
  </bookViews>
  <sheets>
    <sheet name="Sheet1" sheetId="1" r:id="rId1"/>
  </sheets>
  <calcPr calcId="130407"/>
  <extLst xmlns:x15="http://schemas.microsoft.com/office/spreadsheetml/2010/11/main">
    <ext uri="{140A7094-0E35-4892-8432-C4D2E57EDEB5}">
      <x15:workbookPr chartTrackingRefBase="1"/>
    </ext>
    <ext xmlns:mx="http://schemas.microsoft.com/office/mac/excel/2008/main" uri="http://schemas.microsoft.com/office/mac/excel/2008/main">
      <mx:ArchID Flags="2"/>
    </ext>
  </extLst>
</workbook>
</file>

<file path=xl/calcChain.xml><?xml version="1.0" encoding="utf-8"?>
<calcChain xmlns="http://schemas.openxmlformats.org/spreadsheetml/2006/main">
  <c r="M29" i="1"/>
  <c r="M31"/>
  <c r="M30"/>
  <c r="B19"/>
  <c r="L19"/>
  <c r="D44"/>
  <c r="D48"/>
  <c r="E44"/>
  <c r="E48"/>
  <c r="F40"/>
  <c r="F41"/>
  <c r="F42"/>
  <c r="F43"/>
  <c r="F39"/>
  <c r="B43"/>
  <c r="K45"/>
  <c r="M45"/>
  <c r="B42"/>
  <c r="K46"/>
  <c r="M46"/>
  <c r="B41"/>
  <c r="K43"/>
  <c r="M43"/>
  <c r="C29"/>
  <c r="D29"/>
  <c r="B29"/>
  <c r="D18"/>
  <c r="E18"/>
  <c r="F18"/>
  <c r="C18"/>
  <c r="D17"/>
  <c r="E17"/>
  <c r="F17"/>
  <c r="C17"/>
  <c r="D16"/>
  <c r="E16"/>
  <c r="F16"/>
  <c r="C16"/>
  <c r="D15"/>
  <c r="E15"/>
  <c r="F15"/>
  <c r="C15"/>
  <c r="F9"/>
  <c r="F7"/>
  <c r="F8"/>
  <c r="F6"/>
  <c r="K41"/>
  <c r="M41"/>
  <c r="K44"/>
  <c r="M44"/>
  <c r="F44"/>
  <c r="F46"/>
  <c r="K42"/>
  <c r="M42"/>
  <c r="J16"/>
  <c r="J15"/>
  <c r="J17"/>
  <c r="J18"/>
  <c r="D19"/>
  <c r="C19"/>
  <c r="E19"/>
  <c r="F19"/>
  <c r="L48"/>
  <c r="L17"/>
  <c r="D31"/>
  <c r="J29"/>
  <c r="L15"/>
  <c r="C31"/>
  <c r="J31"/>
  <c r="L16"/>
  <c r="B31"/>
  <c r="J30"/>
  <c r="L18"/>
  <c r="J19"/>
  <c r="L31"/>
  <c r="N29"/>
  <c r="O29"/>
  <c r="L30"/>
  <c r="N31"/>
  <c r="O31"/>
  <c r="L29"/>
  <c r="N30"/>
  <c r="O30"/>
</calcChain>
</file>

<file path=xl/sharedStrings.xml><?xml version="1.0" encoding="utf-8"?>
<sst xmlns="http://schemas.openxmlformats.org/spreadsheetml/2006/main" count="67" uniqueCount="34">
  <si>
    <t>APPLY COSTS TO OBJECTS:  Given below are the costs of direct material and direct labor.  Assume that Cost Object A is allocated half to Product #1 and half to Product #2.  Assume that Cost Object B is fully allocated to Product #2.  Use the pick lists from within the boxed areas below to apply all costs.  The per unit amounts are automatically calculated.  Study and review the entire process, considering the goals and objectives of ABC.</t>
  </si>
  <si>
    <t>Direct Materials</t>
  </si>
  <si>
    <t>Direct Labor</t>
  </si>
  <si>
    <t>?</t>
  </si>
  <si>
    <t>Total Cost</t>
  </si>
  <si>
    <t>Indirect materials</t>
  </si>
  <si>
    <t>Maintenance</t>
  </si>
  <si>
    <t>Other</t>
  </si>
  <si>
    <t>SG&amp;A</t>
  </si>
  <si>
    <t>Activity Cost Pools</t>
  </si>
  <si>
    <t>X</t>
  </si>
  <si>
    <t>Y</t>
  </si>
  <si>
    <t>Z</t>
  </si>
  <si>
    <t>Unallocated</t>
  </si>
  <si>
    <t>Total</t>
  </si>
  <si>
    <t>ALLOCATE COSTS:  For the following four cost categories (indirect materials, maintenance, other, and SG&amp;A), make assumptions about the percentages to be assigned to each of the activities (X,Y,Z, or unallocated).  Use the available pick lists from within each boxed area and enter your selection.  Your total allocation must equal 100% for each row.</t>
  </si>
  <si>
    <t>Totals</t>
  </si>
  <si>
    <t>Product #1</t>
  </si>
  <si>
    <t>Product #2</t>
  </si>
  <si>
    <t>Cost Object A</t>
  </si>
  <si>
    <t>Cost Object B</t>
  </si>
  <si>
    <t>Cost per Measure</t>
  </si>
  <si>
    <t>DETERMINE THE PER-ACTIVITY RATES:  Each of the products and other cost objects consumed activities at the rate indicated in the table below.  Use this information and cost data above to determine the per unit activity cost measures.  Use the available pick lists from within each boxed area to select the correct values.</t>
  </si>
  <si>
    <t>Traces</t>
  </si>
  <si>
    <t>Activity X</t>
  </si>
  <si>
    <t>Activity Y</t>
  </si>
  <si>
    <t>Activity Z</t>
  </si>
  <si>
    <t>Total costs</t>
  </si>
  <si>
    <t>per measure</t>
  </si>
  <si>
    <t>Per Unit Cost</t>
  </si>
  <si>
    <t>Assumed Units</t>
  </si>
  <si>
    <t>Ace Company produces two products (#1 and #2); has two additional cost objects relating to customer service and warranty support (A and B); and engages in three activities related to design, production, and testing (X, Y, and Z).  Follow the steps outlined below to apply activity-based costing to Ace Company.  If any red boxes remain, you have not correctly completed the process.</t>
  </si>
  <si>
    <t>The percentages you selected above are next used in the table below to allocate the total costs (assumed) among the various activities (experiment with alternative percentages above and observe how this changes the cost allocations below):</t>
  </si>
  <si>
    <t>Number of Activities Consumed</t>
  </si>
</sst>
</file>

<file path=xl/styles.xml><?xml version="1.0" encoding="utf-8"?>
<styleSheet xmlns="http://schemas.openxmlformats.org/spreadsheetml/2006/main">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00"/>
  </numFmts>
  <fonts count="11">
    <font>
      <sz val="11"/>
      <color theme="1"/>
      <name val="Calibri"/>
      <family val="2"/>
      <scheme val="minor"/>
    </font>
    <font>
      <sz val="11"/>
      <color theme="1"/>
      <name val="Calibri"/>
      <family val="2"/>
      <scheme val="minor"/>
    </font>
    <font>
      <sz val="10"/>
      <name val="Myriad Web Pro"/>
    </font>
    <font>
      <b/>
      <sz val="12"/>
      <name val="Myriad Web Pro"/>
    </font>
    <font>
      <b/>
      <sz val="10"/>
      <name val="Myriad Web Pro"/>
    </font>
    <font>
      <b/>
      <u val="singleAccounting"/>
      <sz val="10"/>
      <name val="Myriad Web Pro"/>
    </font>
    <font>
      <b/>
      <u val="doubleAccounting"/>
      <sz val="10"/>
      <name val="Myriad Web Pro"/>
    </font>
    <font>
      <sz val="10"/>
      <color indexed="16"/>
      <name val="Myriad Web Pro"/>
    </font>
    <font>
      <b/>
      <u/>
      <sz val="12"/>
      <name val="Myriad Web Pro"/>
    </font>
    <font>
      <b/>
      <u/>
      <sz val="10"/>
      <name val="Myriad Web Pro"/>
    </font>
    <font>
      <sz val="8"/>
      <name val="Verdana"/>
    </font>
  </fonts>
  <fills count="8">
    <fill>
      <patternFill patternType="none"/>
    </fill>
    <fill>
      <patternFill patternType="gray125"/>
    </fill>
    <fill>
      <patternFill patternType="solid">
        <fgColor indexed="14"/>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0000"/>
        <bgColor indexed="64"/>
      </patternFill>
    </fill>
    <fill>
      <patternFill patternType="solid">
        <fgColor theme="9" tint="0.59999389629810485"/>
        <bgColor indexed="64"/>
      </patternFill>
    </fill>
    <fill>
      <patternFill patternType="solid">
        <fgColor theme="7"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 fillId="2" borderId="0" applyFill="0">
      <alignment horizontal="justify" vertical="top" wrapText="1"/>
    </xf>
    <xf numFmtId="44"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0" fontId="2" fillId="0" borderId="0" xfId="0" applyFont="1" applyFill="1" applyProtection="1"/>
    <xf numFmtId="0" fontId="3" fillId="0" borderId="0" xfId="2" applyFont="1" applyFill="1" applyAlignment="1" applyProtection="1">
      <alignment horizontal="center" vertical="center" wrapText="1"/>
    </xf>
    <xf numFmtId="0" fontId="4" fillId="0" borderId="0" xfId="2" applyFont="1" applyFill="1" applyAlignment="1" applyProtection="1">
      <alignment horizontal="left" vertical="center" wrapText="1" indent="1"/>
    </xf>
    <xf numFmtId="0" fontId="2" fillId="0" borderId="0" xfId="0" applyFont="1" applyFill="1" applyAlignment="1" applyProtection="1">
      <alignment horizontal="left" vertical="center"/>
    </xf>
    <xf numFmtId="0" fontId="3" fillId="0" borderId="0" xfId="2" applyFont="1" applyFill="1" applyBorder="1" applyAlignment="1" applyProtection="1">
      <alignment horizontal="center" vertical="center" wrapText="1"/>
    </xf>
    <xf numFmtId="0" fontId="4" fillId="0" borderId="0" xfId="2" applyFont="1" applyFill="1" applyAlignment="1" applyProtection="1">
      <alignment vertical="top" wrapText="1"/>
    </xf>
    <xf numFmtId="0" fontId="2" fillId="0" borderId="0" xfId="0" applyFont="1" applyFill="1" applyAlignment="1" applyProtection="1">
      <alignment vertical="top"/>
    </xf>
    <xf numFmtId="0" fontId="2" fillId="0" borderId="0" xfId="0" applyFont="1" applyFill="1" applyAlignment="1" applyProtection="1">
      <alignment horizontal="center" vertical="center"/>
    </xf>
    <xf numFmtId="164" fontId="2" fillId="0" borderId="0" xfId="1" applyNumberFormat="1" applyFont="1" applyFill="1" applyProtection="1"/>
    <xf numFmtId="42" fontId="3" fillId="0" borderId="0" xfId="0" applyNumberFormat="1" applyFont="1" applyFill="1" applyAlignment="1" applyProtection="1">
      <alignment vertical="center" wrapText="1"/>
    </xf>
    <xf numFmtId="165" fontId="7" fillId="0" borderId="0" xfId="0" applyNumberFormat="1" applyFont="1" applyFill="1" applyAlignment="1" applyProtection="1">
      <alignment vertical="center" wrapText="1"/>
    </xf>
    <xf numFmtId="0" fontId="4" fillId="0" borderId="0" xfId="2" applyFont="1" applyFill="1" applyBorder="1" applyAlignment="1" applyProtection="1">
      <alignment horizontal="center" vertical="center" wrapText="1"/>
    </xf>
    <xf numFmtId="164" fontId="4" fillId="0" borderId="0" xfId="1" applyNumberFormat="1" applyFont="1" applyFill="1" applyBorder="1" applyAlignment="1" applyProtection="1">
      <alignment horizontal="left" vertical="center" wrapText="1" indent="1"/>
    </xf>
    <xf numFmtId="164" fontId="6" fillId="0" borderId="0" xfId="1" applyNumberFormat="1" applyFont="1" applyFill="1" applyBorder="1" applyAlignment="1" applyProtection="1">
      <alignment horizontal="left" vertical="center" wrapText="1" indent="1"/>
    </xf>
    <xf numFmtId="164" fontId="2" fillId="0" borderId="0" xfId="0" applyNumberFormat="1" applyFont="1" applyFill="1" applyProtection="1"/>
    <xf numFmtId="166" fontId="2" fillId="0" borderId="0" xfId="0" applyNumberFormat="1" applyFont="1" applyFill="1" applyProtection="1"/>
    <xf numFmtId="44" fontId="2" fillId="0" borderId="0" xfId="0" applyNumberFormat="1" applyFont="1" applyFill="1" applyAlignment="1" applyProtection="1">
      <alignment horizontal="left" vertical="center"/>
    </xf>
    <xf numFmtId="44" fontId="2" fillId="0" borderId="0" xfId="0" applyNumberFormat="1" applyFont="1" applyFill="1" applyProtection="1"/>
    <xf numFmtId="0" fontId="3" fillId="4" borderId="0" xfId="2" applyFont="1" applyFill="1" applyAlignment="1" applyProtection="1">
      <alignment horizontal="center" vertical="center" wrapText="1"/>
    </xf>
    <xf numFmtId="0" fontId="4" fillId="4" borderId="0" xfId="2" applyFont="1" applyFill="1" applyAlignment="1" applyProtection="1">
      <alignment horizontal="left" vertical="center" wrapText="1" indent="1"/>
    </xf>
    <xf numFmtId="0" fontId="8" fillId="4" borderId="0" xfId="2" applyFont="1" applyFill="1" applyAlignment="1" applyProtection="1">
      <alignment horizontal="center" vertical="center" wrapText="1"/>
    </xf>
    <xf numFmtId="2" fontId="2" fillId="0" borderId="0" xfId="4" applyNumberFormat="1" applyFont="1" applyFill="1" applyProtection="1"/>
    <xf numFmtId="0" fontId="3" fillId="0" borderId="0" xfId="2" applyFont="1" applyFill="1" applyBorder="1" applyAlignment="1" applyProtection="1">
      <alignment vertical="center" wrapText="1"/>
    </xf>
    <xf numFmtId="41" fontId="4" fillId="4" borderId="0" xfId="2" applyNumberFormat="1" applyFont="1" applyFill="1" applyBorder="1" applyAlignment="1" applyProtection="1">
      <alignment horizontal="center" vertical="center" wrapText="1"/>
    </xf>
    <xf numFmtId="41" fontId="4" fillId="0" borderId="0" xfId="2" applyNumberFormat="1" applyFont="1" applyFill="1" applyBorder="1" applyAlignment="1" applyProtection="1">
      <alignment horizontal="center" vertical="center" wrapText="1"/>
    </xf>
    <xf numFmtId="166" fontId="4" fillId="0" borderId="0" xfId="2" applyNumberFormat="1" applyFont="1" applyFill="1" applyBorder="1" applyAlignment="1" applyProtection="1">
      <alignment horizontal="center" vertical="center" wrapText="1"/>
    </xf>
    <xf numFmtId="41" fontId="5" fillId="4" borderId="0" xfId="2" applyNumberFormat="1" applyFont="1" applyFill="1" applyBorder="1" applyAlignment="1" applyProtection="1">
      <alignment horizontal="center" vertical="center" wrapText="1"/>
    </xf>
    <xf numFmtId="166" fontId="6" fillId="0" borderId="0" xfId="2" applyNumberFormat="1" applyFont="1" applyFill="1" applyBorder="1" applyAlignment="1" applyProtection="1">
      <alignment horizontal="center" vertical="center" wrapText="1"/>
    </xf>
    <xf numFmtId="2" fontId="4" fillId="0" borderId="0" xfId="4" applyNumberFormat="1" applyFont="1" applyFill="1" applyAlignment="1" applyProtection="1">
      <alignment horizontal="center" vertical="center" wrapText="1"/>
    </xf>
    <xf numFmtId="0" fontId="3" fillId="6" borderId="0" xfId="2" applyFont="1" applyFill="1" applyAlignment="1" applyProtection="1">
      <alignment horizontal="center" vertical="center" wrapText="1"/>
    </xf>
    <xf numFmtId="0" fontId="8" fillId="6" borderId="0" xfId="2" applyFont="1" applyFill="1" applyAlignment="1" applyProtection="1">
      <alignment horizontal="center" vertical="center" wrapText="1"/>
    </xf>
    <xf numFmtId="0" fontId="4" fillId="6" borderId="0" xfId="2" applyFont="1" applyFill="1" applyAlignment="1" applyProtection="1">
      <alignment horizontal="left" vertical="center" wrapText="1" indent="1"/>
    </xf>
    <xf numFmtId="0" fontId="8" fillId="0" borderId="0" xfId="2" applyFont="1" applyFill="1" applyAlignment="1" applyProtection="1">
      <alignment horizontal="center" vertical="center" wrapText="1"/>
    </xf>
    <xf numFmtId="41" fontId="5" fillId="0" borderId="0" xfId="2" applyNumberFormat="1" applyFont="1" applyFill="1" applyBorder="1" applyAlignment="1" applyProtection="1">
      <alignment horizontal="center" vertical="center" wrapText="1"/>
    </xf>
    <xf numFmtId="1" fontId="4" fillId="0" borderId="0" xfId="2" applyNumberFormat="1" applyFont="1" applyFill="1" applyBorder="1" applyAlignment="1" applyProtection="1">
      <alignment horizontal="center" vertical="center" wrapText="1"/>
    </xf>
    <xf numFmtId="1" fontId="4" fillId="6" borderId="0" xfId="2" applyNumberFormat="1" applyFont="1" applyFill="1" applyBorder="1" applyAlignment="1" applyProtection="1">
      <alignment horizontal="center" vertical="center" wrapText="1"/>
    </xf>
    <xf numFmtId="164" fontId="4" fillId="6" borderId="0" xfId="1" applyNumberFormat="1" applyFont="1" applyFill="1" applyBorder="1" applyAlignment="1" applyProtection="1">
      <alignment horizontal="center" vertical="center" wrapText="1"/>
    </xf>
    <xf numFmtId="1" fontId="6" fillId="0" borderId="0" xfId="2" applyNumberFormat="1" applyFont="1" applyFill="1" applyBorder="1" applyAlignment="1" applyProtection="1">
      <alignment horizontal="center" vertical="center" wrapText="1"/>
    </xf>
    <xf numFmtId="44" fontId="2" fillId="0" borderId="0" xfId="1" applyNumberFormat="1" applyFont="1" applyFill="1" applyProtection="1"/>
    <xf numFmtId="0" fontId="4" fillId="0" borderId="0" xfId="2" applyFont="1" applyFill="1" applyAlignment="1" applyProtection="1">
      <alignment vertical="center" wrapText="1"/>
    </xf>
    <xf numFmtId="167" fontId="4" fillId="0" borderId="0" xfId="2" applyNumberFormat="1" applyFont="1" applyFill="1" applyAlignment="1" applyProtection="1">
      <alignment vertical="center" wrapText="1"/>
    </xf>
    <xf numFmtId="0" fontId="3" fillId="7" borderId="0" xfId="2" applyFont="1" applyFill="1" applyAlignment="1" applyProtection="1">
      <alignment horizontal="center" vertical="center" wrapText="1"/>
    </xf>
    <xf numFmtId="0" fontId="8" fillId="7" borderId="0" xfId="2" applyFont="1" applyFill="1" applyAlignment="1" applyProtection="1">
      <alignment horizontal="center" vertical="center" wrapText="1"/>
    </xf>
    <xf numFmtId="0" fontId="4" fillId="7" borderId="0" xfId="2" applyFont="1" applyFill="1" applyAlignment="1" applyProtection="1">
      <alignment vertical="center" wrapText="1"/>
    </xf>
    <xf numFmtId="41" fontId="4" fillId="7" borderId="0" xfId="2" applyNumberFormat="1" applyFont="1" applyFill="1" applyBorder="1" applyAlignment="1" applyProtection="1">
      <alignment horizontal="center" vertical="center" wrapText="1"/>
    </xf>
    <xf numFmtId="167" fontId="4" fillId="7" borderId="0" xfId="2" applyNumberFormat="1" applyFont="1" applyFill="1" applyAlignment="1" applyProtection="1">
      <alignment vertical="center" wrapText="1"/>
    </xf>
    <xf numFmtId="41" fontId="5" fillId="7" borderId="0" xfId="2" applyNumberFormat="1" applyFont="1" applyFill="1" applyBorder="1" applyAlignment="1" applyProtection="1">
      <alignment horizontal="center" vertical="center" wrapText="1"/>
    </xf>
    <xf numFmtId="44" fontId="2" fillId="0" borderId="0" xfId="0" applyNumberFormat="1" applyFont="1" applyFill="1" applyAlignment="1" applyProtection="1">
      <alignment horizontal="center"/>
    </xf>
    <xf numFmtId="166" fontId="2" fillId="0" borderId="0" xfId="0" applyNumberFormat="1" applyFont="1" applyFill="1" applyAlignment="1" applyProtection="1">
      <alignment horizontal="left" vertical="center"/>
    </xf>
    <xf numFmtId="42" fontId="6" fillId="7" borderId="0" xfId="2" applyNumberFormat="1" applyFont="1" applyFill="1" applyBorder="1" applyAlignment="1" applyProtection="1">
      <alignment horizontal="center" vertical="center" wrapText="1"/>
    </xf>
    <xf numFmtId="0" fontId="4" fillId="7" borderId="0" xfId="2" applyFont="1" applyFill="1" applyAlignment="1" applyProtection="1">
      <alignment horizontal="left" vertical="center" wrapText="1" indent="1"/>
    </xf>
    <xf numFmtId="164" fontId="6" fillId="7" borderId="0" xfId="1" applyNumberFormat="1" applyFont="1" applyFill="1" applyBorder="1" applyAlignment="1" applyProtection="1">
      <alignment horizontal="left" vertical="center" wrapText="1" indent="1"/>
    </xf>
    <xf numFmtId="164" fontId="4" fillId="7" borderId="0" xfId="1" applyNumberFormat="1" applyFont="1" applyFill="1" applyBorder="1" applyAlignment="1" applyProtection="1">
      <alignment horizontal="left" vertical="center" wrapText="1" indent="1"/>
    </xf>
    <xf numFmtId="164" fontId="6" fillId="0" borderId="0" xfId="1" applyNumberFormat="1" applyFont="1" applyFill="1" applyBorder="1" applyAlignment="1" applyProtection="1">
      <alignment horizontal="center" vertical="center" wrapText="1"/>
    </xf>
    <xf numFmtId="44" fontId="6" fillId="7" borderId="0" xfId="1" applyNumberFormat="1" applyFont="1" applyFill="1" applyBorder="1" applyAlignment="1" applyProtection="1">
      <alignment horizontal="left" vertical="center" wrapText="1" indent="1"/>
    </xf>
    <xf numFmtId="166" fontId="6" fillId="7" borderId="0" xfId="3" applyNumberFormat="1" applyFont="1" applyFill="1" applyBorder="1" applyAlignment="1" applyProtection="1">
      <alignment horizontal="center" vertical="center" wrapText="1"/>
    </xf>
    <xf numFmtId="0" fontId="0" fillId="0" borderId="0" xfId="0" applyProtection="1"/>
    <xf numFmtId="2" fontId="4" fillId="0" borderId="2" xfId="2" applyNumberFormat="1" applyFont="1" applyFill="1" applyBorder="1" applyAlignment="1" applyProtection="1">
      <alignment horizontal="center" vertical="center" wrapText="1"/>
      <protection locked="0"/>
    </xf>
    <xf numFmtId="2" fontId="4" fillId="4" borderId="2" xfId="2" applyNumberFormat="1" applyFont="1" applyFill="1" applyBorder="1" applyAlignment="1" applyProtection="1">
      <alignment horizontal="center" vertical="center" wrapText="1"/>
      <protection locked="0"/>
    </xf>
    <xf numFmtId="1" fontId="9" fillId="6" borderId="0" xfId="2" applyNumberFormat="1" applyFont="1" applyFill="1" applyBorder="1" applyAlignment="1" applyProtection="1">
      <alignment horizontal="center" vertical="center" wrapText="1"/>
    </xf>
    <xf numFmtId="44" fontId="6" fillId="6" borderId="2" xfId="2" applyNumberFormat="1" applyFont="1" applyFill="1" applyBorder="1" applyAlignment="1" applyProtection="1">
      <alignment horizontal="center" vertical="center" wrapText="1"/>
      <protection locked="0"/>
    </xf>
    <xf numFmtId="166" fontId="5" fillId="0" borderId="2" xfId="2" applyNumberFormat="1" applyFont="1" applyFill="1" applyBorder="1" applyAlignment="1" applyProtection="1">
      <alignment horizontal="center" vertical="center" wrapText="1"/>
      <protection locked="0"/>
    </xf>
    <xf numFmtId="41" fontId="4" fillId="5" borderId="2" xfId="2" applyNumberFormat="1" applyFont="1" applyFill="1" applyBorder="1" applyAlignment="1" applyProtection="1">
      <alignment horizontal="center" vertical="center" wrapText="1"/>
      <protection locked="0"/>
    </xf>
    <xf numFmtId="41" fontId="5" fillId="5" borderId="2" xfId="2" applyNumberFormat="1" applyFont="1" applyFill="1" applyBorder="1" applyAlignment="1" applyProtection="1">
      <alignment horizontal="center" vertical="center" wrapText="1"/>
      <protection locked="0"/>
    </xf>
    <xf numFmtId="44" fontId="0" fillId="0" borderId="0" xfId="0" applyNumberFormat="1" applyProtection="1"/>
    <xf numFmtId="0" fontId="3" fillId="0" borderId="1" xfId="2" applyFont="1" applyFill="1" applyBorder="1" applyAlignment="1" applyProtection="1">
      <alignment horizontal="center" wrapText="1"/>
    </xf>
    <xf numFmtId="0" fontId="3" fillId="7" borderId="0" xfId="2" applyFont="1" applyFill="1" applyAlignment="1" applyProtection="1">
      <alignment horizontal="center" vertical="center" wrapText="1"/>
    </xf>
    <xf numFmtId="0" fontId="3" fillId="0" borderId="1" xfId="2" applyFont="1" applyFill="1" applyBorder="1" applyAlignment="1" applyProtection="1">
      <alignment horizontal="center" vertical="center" wrapText="1"/>
    </xf>
    <xf numFmtId="0" fontId="3" fillId="3" borderId="0" xfId="2" applyFont="1" applyFill="1" applyAlignment="1" applyProtection="1">
      <alignment horizontal="center" vertical="center" wrapText="1"/>
    </xf>
    <xf numFmtId="0" fontId="3" fillId="4" borderId="0" xfId="2" applyFont="1" applyFill="1" applyAlignment="1" applyProtection="1">
      <alignment horizontal="center" vertical="center" wrapText="1"/>
    </xf>
    <xf numFmtId="0" fontId="3" fillId="6" borderId="0" xfId="2" applyFont="1" applyFill="1" applyAlignment="1" applyProtection="1">
      <alignment horizontal="center" vertical="center" wrapText="1"/>
    </xf>
  </cellXfs>
  <cellStyles count="5">
    <cellStyle name="Comma" xfId="1" builtinId="3"/>
    <cellStyle name="Currency" xfId="3" builtinId="4"/>
    <cellStyle name="Normal" xfId="0" builtinId="0"/>
    <cellStyle name="Percent" xfId="4" builtinId="5"/>
    <cellStyle name="POA" xfId="2"/>
  </cellStyles>
  <dxfs count="24">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a="http://schemas.openxmlformats.org/drawingml/2006/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O63"/>
  <sheetViews>
    <sheetView tabSelected="1" workbookViewId="0">
      <selection activeCell="B6" sqref="B6"/>
    </sheetView>
  </sheetViews>
  <sheetFormatPr baseColWidth="10" defaultColWidth="0" defaultRowHeight="409.6" zeroHeight="1"/>
  <cols>
    <col min="1" max="1" width="19.33203125" style="57" customWidth="1"/>
    <col min="2" max="4" width="13.6640625" style="57" customWidth="1"/>
    <col min="5" max="6" width="16.5" style="57" customWidth="1"/>
    <col min="7" max="7" width="4.1640625" style="57" customWidth="1"/>
    <col min="8" max="9" width="9.1640625" style="57" hidden="1" customWidth="1"/>
    <col min="10" max="10" width="12.83203125" style="57" hidden="1" customWidth="1"/>
    <col min="11" max="11" width="13.6640625" style="57" hidden="1" customWidth="1"/>
    <col min="12" max="12" width="13.1640625" style="57" hidden="1" customWidth="1"/>
    <col min="13" max="13" width="11.5" style="57" hidden="1" customWidth="1"/>
    <col min="14" max="14" width="14.5" style="57" hidden="1" customWidth="1"/>
    <col min="15" max="16384" width="9.1640625" style="57" hidden="1"/>
  </cols>
  <sheetData>
    <row r="1" spans="1:12" ht="96" customHeight="1">
      <c r="A1" s="69" t="s">
        <v>31</v>
      </c>
      <c r="B1" s="69"/>
      <c r="C1" s="69"/>
      <c r="D1" s="69"/>
      <c r="E1" s="69"/>
      <c r="F1" s="69"/>
      <c r="G1" s="1"/>
      <c r="H1" s="1"/>
      <c r="I1" s="1"/>
      <c r="J1" s="1"/>
      <c r="K1" s="1"/>
      <c r="L1" s="1"/>
    </row>
    <row r="2" spans="1:12" ht="36.75" customHeight="1">
      <c r="A2" s="2"/>
      <c r="B2" s="2"/>
      <c r="C2" s="2"/>
      <c r="D2" s="2"/>
      <c r="E2" s="2"/>
      <c r="F2" s="2"/>
      <c r="G2" s="1"/>
      <c r="H2" s="1"/>
      <c r="I2" s="1"/>
      <c r="J2" s="22">
        <v>0</v>
      </c>
      <c r="K2" s="1"/>
      <c r="L2" s="1"/>
    </row>
    <row r="3" spans="1:12" ht="120" customHeight="1">
      <c r="A3" s="70" t="s">
        <v>15</v>
      </c>
      <c r="B3" s="70"/>
      <c r="C3" s="70"/>
      <c r="D3" s="70"/>
      <c r="E3" s="70"/>
      <c r="F3" s="70"/>
      <c r="G3" s="1"/>
      <c r="H3" s="1"/>
      <c r="I3" s="1"/>
      <c r="J3" s="22">
        <v>0.1</v>
      </c>
      <c r="K3" s="1"/>
      <c r="L3" s="1"/>
    </row>
    <row r="4" spans="1:12" ht="39" customHeight="1">
      <c r="A4" s="2"/>
      <c r="B4" s="68" t="s">
        <v>9</v>
      </c>
      <c r="C4" s="68"/>
      <c r="D4" s="68"/>
      <c r="E4" s="68"/>
      <c r="F4" s="68"/>
      <c r="G4" s="1"/>
      <c r="H4" s="1"/>
      <c r="I4" s="1"/>
      <c r="J4" s="22">
        <v>0.2</v>
      </c>
      <c r="K4" s="1"/>
      <c r="L4" s="1"/>
    </row>
    <row r="5" spans="1:12" ht="39" customHeight="1">
      <c r="A5" s="19"/>
      <c r="B5" s="21" t="s">
        <v>10</v>
      </c>
      <c r="C5" s="21" t="s">
        <v>11</v>
      </c>
      <c r="D5" s="21" t="s">
        <v>12</v>
      </c>
      <c r="E5" s="21" t="s">
        <v>13</v>
      </c>
      <c r="F5" s="21" t="s">
        <v>14</v>
      </c>
      <c r="G5" s="1"/>
      <c r="H5" s="1"/>
      <c r="I5" s="1"/>
      <c r="J5" s="22">
        <v>0.3</v>
      </c>
      <c r="K5" s="1"/>
      <c r="L5" s="1"/>
    </row>
    <row r="6" spans="1:12" ht="34.5" customHeight="1">
      <c r="A6" s="3" t="s">
        <v>5</v>
      </c>
      <c r="B6" s="58">
        <v>0</v>
      </c>
      <c r="C6" s="58">
        <v>0</v>
      </c>
      <c r="D6" s="58">
        <v>0</v>
      </c>
      <c r="E6" s="58">
        <v>0</v>
      </c>
      <c r="F6" s="29">
        <f>SUM(B6:E6)</f>
        <v>0</v>
      </c>
      <c r="G6" s="1"/>
      <c r="H6" s="1"/>
      <c r="I6" s="1"/>
      <c r="J6" s="22">
        <v>0.4</v>
      </c>
      <c r="K6" s="1"/>
      <c r="L6" s="4"/>
    </row>
    <row r="7" spans="1:12" ht="31.5" customHeight="1">
      <c r="A7" s="20" t="s">
        <v>6</v>
      </c>
      <c r="B7" s="59">
        <v>0</v>
      </c>
      <c r="C7" s="59">
        <v>0</v>
      </c>
      <c r="D7" s="59">
        <v>0</v>
      </c>
      <c r="E7" s="59">
        <v>0</v>
      </c>
      <c r="F7" s="29">
        <f t="shared" ref="F7:F8" si="0">SUM(B7:E7)</f>
        <v>0</v>
      </c>
      <c r="G7" s="1"/>
      <c r="H7" s="1"/>
      <c r="I7" s="1"/>
      <c r="J7" s="22">
        <v>0.5</v>
      </c>
      <c r="K7" s="1"/>
      <c r="L7" s="1"/>
    </row>
    <row r="8" spans="1:12" ht="34.5" customHeight="1">
      <c r="A8" s="3" t="s">
        <v>7</v>
      </c>
      <c r="B8" s="58">
        <v>0</v>
      </c>
      <c r="C8" s="58">
        <v>0</v>
      </c>
      <c r="D8" s="58">
        <v>0</v>
      </c>
      <c r="E8" s="58">
        <v>0</v>
      </c>
      <c r="F8" s="29">
        <f t="shared" si="0"/>
        <v>0</v>
      </c>
      <c r="G8" s="1"/>
      <c r="H8" s="1"/>
      <c r="I8" s="1"/>
      <c r="J8" s="22">
        <v>0.6</v>
      </c>
      <c r="K8" s="1"/>
      <c r="L8" s="4"/>
    </row>
    <row r="9" spans="1:12" ht="31.5" customHeight="1">
      <c r="A9" s="20" t="s">
        <v>8</v>
      </c>
      <c r="B9" s="59">
        <v>0</v>
      </c>
      <c r="C9" s="59">
        <v>0</v>
      </c>
      <c r="D9" s="59">
        <v>0</v>
      </c>
      <c r="E9" s="59">
        <v>0</v>
      </c>
      <c r="F9" s="29">
        <f t="shared" ref="F9" si="1">SUM(B9:E9)</f>
        <v>0</v>
      </c>
      <c r="G9" s="1"/>
      <c r="H9" s="1"/>
      <c r="I9" s="1"/>
      <c r="J9" s="22">
        <v>0.7</v>
      </c>
      <c r="K9" s="1"/>
      <c r="L9" s="1"/>
    </row>
    <row r="10" spans="1:12" ht="34.5" customHeight="1">
      <c r="A10" s="3"/>
      <c r="B10" s="3"/>
      <c r="C10" s="12"/>
      <c r="D10" s="3"/>
      <c r="E10" s="3"/>
      <c r="F10" s="3"/>
      <c r="G10" s="1"/>
      <c r="H10" s="1"/>
      <c r="I10" s="1"/>
      <c r="J10" s="22">
        <v>0.8</v>
      </c>
      <c r="K10" s="1"/>
      <c r="L10" s="4"/>
    </row>
    <row r="11" spans="1:12" ht="31.5" customHeight="1">
      <c r="A11" s="70" t="s">
        <v>32</v>
      </c>
      <c r="B11" s="70"/>
      <c r="C11" s="70"/>
      <c r="D11" s="70"/>
      <c r="E11" s="70"/>
      <c r="F11" s="70"/>
      <c r="G11" s="1"/>
      <c r="H11" s="1"/>
      <c r="I11" s="1"/>
      <c r="J11" s="22">
        <v>0.9</v>
      </c>
      <c r="K11" s="1"/>
      <c r="L11" s="1"/>
    </row>
    <row r="12" spans="1:12" ht="34.5" customHeight="1">
      <c r="A12" s="70"/>
      <c r="B12" s="70"/>
      <c r="C12" s="70"/>
      <c r="D12" s="70"/>
      <c r="E12" s="70"/>
      <c r="F12" s="70"/>
      <c r="G12" s="1"/>
      <c r="H12" s="1"/>
      <c r="I12" s="1"/>
      <c r="J12" s="22">
        <v>1</v>
      </c>
      <c r="K12" s="1"/>
      <c r="L12" s="4"/>
    </row>
    <row r="13" spans="1:12" ht="27" customHeight="1">
      <c r="A13" s="2"/>
      <c r="B13" s="23"/>
      <c r="C13" s="68" t="s">
        <v>9</v>
      </c>
      <c r="D13" s="68"/>
      <c r="E13" s="68"/>
      <c r="F13" s="68"/>
      <c r="G13" s="1"/>
      <c r="H13" s="1"/>
      <c r="I13" s="1"/>
      <c r="J13" s="1"/>
      <c r="K13" s="4"/>
      <c r="L13" s="4"/>
    </row>
    <row r="14" spans="1:12" ht="27" customHeight="1">
      <c r="A14" s="19"/>
      <c r="B14" s="21" t="s">
        <v>4</v>
      </c>
      <c r="C14" s="21" t="s">
        <v>10</v>
      </c>
      <c r="D14" s="21" t="s">
        <v>11</v>
      </c>
      <c r="E14" s="21" t="s">
        <v>12</v>
      </c>
      <c r="F14" s="21" t="s">
        <v>13</v>
      </c>
      <c r="G14" s="5"/>
      <c r="H14" s="6"/>
      <c r="I14" s="7"/>
      <c r="J14" s="8"/>
      <c r="K14" s="4"/>
      <c r="L14" s="4" t="s">
        <v>3</v>
      </c>
    </row>
    <row r="15" spans="1:12" ht="27" customHeight="1">
      <c r="A15" s="3" t="s">
        <v>5</v>
      </c>
      <c r="B15" s="26">
        <v>150000</v>
      </c>
      <c r="C15" s="26">
        <f>$B$15*B6</f>
        <v>0</v>
      </c>
      <c r="D15" s="26">
        <f t="shared" ref="D15:F15" si="2">$B$15*C6</f>
        <v>0</v>
      </c>
      <c r="E15" s="26">
        <f t="shared" si="2"/>
        <v>0</v>
      </c>
      <c r="F15" s="26">
        <f t="shared" si="2"/>
        <v>0</v>
      </c>
      <c r="G15" s="1"/>
      <c r="H15" s="1"/>
      <c r="I15" s="1"/>
      <c r="J15" s="9">
        <f>SUM(C15:F15)</f>
        <v>0</v>
      </c>
      <c r="K15" s="1"/>
      <c r="L15" s="16">
        <f>E19</f>
        <v>0</v>
      </c>
    </row>
    <row r="16" spans="1:12" ht="27" customHeight="1">
      <c r="A16" s="20" t="s">
        <v>6</v>
      </c>
      <c r="B16" s="24">
        <v>400000</v>
      </c>
      <c r="C16" s="24">
        <f>$B$16*B7</f>
        <v>0</v>
      </c>
      <c r="D16" s="24">
        <f t="shared" ref="D16:F16" si="3">$B$16*C7</f>
        <v>0</v>
      </c>
      <c r="E16" s="24">
        <f t="shared" si="3"/>
        <v>0</v>
      </c>
      <c r="F16" s="24">
        <f t="shared" si="3"/>
        <v>0</v>
      </c>
      <c r="G16" s="1"/>
      <c r="H16" s="1"/>
      <c r="I16" s="1"/>
      <c r="J16" s="9">
        <f t="shared" ref="J16:J19" si="4">SUM(C16:F16)</f>
        <v>0</v>
      </c>
      <c r="K16" s="1"/>
      <c r="L16" s="16">
        <f>D19</f>
        <v>0</v>
      </c>
    </row>
    <row r="17" spans="1:15" ht="27" customHeight="1">
      <c r="A17" s="3" t="s">
        <v>7</v>
      </c>
      <c r="B17" s="25">
        <v>75000</v>
      </c>
      <c r="C17" s="25">
        <f>$B$17*B8</f>
        <v>0</v>
      </c>
      <c r="D17" s="25">
        <f t="shared" ref="D17:F17" si="5">$B$17*C8</f>
        <v>0</v>
      </c>
      <c r="E17" s="25">
        <f t="shared" si="5"/>
        <v>0</v>
      </c>
      <c r="F17" s="25">
        <f t="shared" si="5"/>
        <v>0</v>
      </c>
      <c r="G17" s="1"/>
      <c r="H17" s="1"/>
      <c r="I17" s="1"/>
      <c r="J17" s="9">
        <f t="shared" si="4"/>
        <v>0</v>
      </c>
      <c r="K17" s="1"/>
      <c r="L17" s="16">
        <f>F19</f>
        <v>0</v>
      </c>
    </row>
    <row r="18" spans="1:15" ht="27" customHeight="1">
      <c r="A18" s="20" t="s">
        <v>8</v>
      </c>
      <c r="B18" s="27">
        <v>225000</v>
      </c>
      <c r="C18" s="27">
        <f>$B$18*B9</f>
        <v>0</v>
      </c>
      <c r="D18" s="27">
        <f t="shared" ref="D18:F18" si="6">$B$18*C9</f>
        <v>0</v>
      </c>
      <c r="E18" s="27">
        <f t="shared" si="6"/>
        <v>0</v>
      </c>
      <c r="F18" s="27">
        <f t="shared" si="6"/>
        <v>0</v>
      </c>
      <c r="G18" s="10"/>
      <c r="H18" s="11"/>
      <c r="I18" s="11"/>
      <c r="J18" s="9">
        <f t="shared" si="4"/>
        <v>0</v>
      </c>
      <c r="K18" s="4"/>
      <c r="L18" s="49">
        <f>C19</f>
        <v>0</v>
      </c>
    </row>
    <row r="19" spans="1:15" ht="34.5" customHeight="1">
      <c r="A19" s="3" t="s">
        <v>16</v>
      </c>
      <c r="B19" s="28">
        <f>SUM(B15:B18)</f>
        <v>850000</v>
      </c>
      <c r="C19" s="28">
        <f t="shared" ref="C19:F19" si="7">SUM(C15:C18)</f>
        <v>0</v>
      </c>
      <c r="D19" s="28">
        <f t="shared" si="7"/>
        <v>0</v>
      </c>
      <c r="E19" s="28">
        <f t="shared" si="7"/>
        <v>0</v>
      </c>
      <c r="F19" s="28">
        <f t="shared" si="7"/>
        <v>0</v>
      </c>
      <c r="G19" s="1"/>
      <c r="H19" s="1"/>
      <c r="I19" s="1"/>
      <c r="J19" s="9">
        <f t="shared" si="4"/>
        <v>0</v>
      </c>
      <c r="K19" s="4"/>
      <c r="L19" s="49">
        <f>B19</f>
        <v>850000</v>
      </c>
    </row>
    <row r="20" spans="1:15" ht="27" customHeight="1">
      <c r="A20" s="3"/>
      <c r="B20" s="3"/>
      <c r="C20" s="26"/>
      <c r="D20" s="26"/>
      <c r="E20" s="26"/>
      <c r="F20" s="26"/>
      <c r="G20" s="1"/>
      <c r="H20" s="1"/>
      <c r="I20" s="1"/>
      <c r="J20" s="9"/>
      <c r="K20" s="4"/>
      <c r="L20" s="4"/>
    </row>
    <row r="21" spans="1:15" ht="27" customHeight="1">
      <c r="A21" s="3"/>
      <c r="B21" s="3"/>
      <c r="C21" s="14"/>
      <c r="D21" s="13"/>
      <c r="E21" s="13"/>
      <c r="F21" s="13"/>
      <c r="G21" s="1"/>
      <c r="H21" s="1"/>
      <c r="I21" s="1"/>
      <c r="J21" s="9"/>
      <c r="K21" s="4"/>
      <c r="L21" s="4"/>
    </row>
    <row r="22" spans="1:15" ht="99.75" customHeight="1">
      <c r="A22" s="71" t="s">
        <v>22</v>
      </c>
      <c r="B22" s="71"/>
      <c r="C22" s="71"/>
      <c r="D22" s="71"/>
      <c r="E22" s="71"/>
      <c r="F22" s="71"/>
      <c r="G22" s="1"/>
      <c r="H22" s="1"/>
      <c r="I22" s="1"/>
      <c r="J22" s="22"/>
      <c r="K22" s="1"/>
      <c r="L22" s="1"/>
    </row>
    <row r="23" spans="1:15" ht="34" customHeight="1">
      <c r="A23" s="2"/>
      <c r="B23" s="66" t="s">
        <v>33</v>
      </c>
      <c r="C23" s="66"/>
      <c r="D23" s="66"/>
      <c r="E23" s="2"/>
      <c r="F23" s="2"/>
      <c r="G23" s="1"/>
      <c r="H23" s="1"/>
      <c r="I23" s="1"/>
      <c r="J23" s="15"/>
      <c r="K23" s="1"/>
      <c r="L23" s="1"/>
    </row>
    <row r="24" spans="1:15" ht="27" customHeight="1">
      <c r="A24" s="30"/>
      <c r="B24" s="31" t="s">
        <v>10</v>
      </c>
      <c r="C24" s="31" t="s">
        <v>11</v>
      </c>
      <c r="D24" s="31" t="s">
        <v>12</v>
      </c>
      <c r="E24" s="33"/>
      <c r="F24" s="33"/>
      <c r="G24" s="5"/>
      <c r="H24" s="6"/>
      <c r="I24" s="7"/>
      <c r="J24" s="8"/>
      <c r="K24" s="4"/>
      <c r="L24" s="4"/>
    </row>
    <row r="25" spans="1:15" ht="27" customHeight="1">
      <c r="A25" s="3" t="s">
        <v>17</v>
      </c>
      <c r="B25" s="35">
        <v>1000</v>
      </c>
      <c r="C25" s="35">
        <v>50</v>
      </c>
      <c r="D25" s="35">
        <v>0</v>
      </c>
      <c r="E25" s="26"/>
      <c r="F25" s="26"/>
      <c r="G25" s="1"/>
      <c r="H25" s="1"/>
      <c r="I25" s="1"/>
      <c r="J25" s="9"/>
      <c r="K25" s="1"/>
      <c r="L25" s="1"/>
    </row>
    <row r="26" spans="1:15" ht="27" customHeight="1">
      <c r="A26" s="32" t="s">
        <v>18</v>
      </c>
      <c r="B26" s="36">
        <v>2000</v>
      </c>
      <c r="C26" s="36">
        <v>25</v>
      </c>
      <c r="D26" s="36">
        <v>0</v>
      </c>
      <c r="E26" s="25"/>
      <c r="F26" s="25"/>
      <c r="G26" s="1"/>
      <c r="H26" s="1"/>
      <c r="I26" s="1"/>
      <c r="J26" s="9"/>
      <c r="K26" s="1"/>
      <c r="L26" s="1"/>
    </row>
    <row r="27" spans="1:15" ht="27" customHeight="1">
      <c r="A27" s="3" t="s">
        <v>19</v>
      </c>
      <c r="B27" s="35">
        <v>0</v>
      </c>
      <c r="C27" s="35">
        <v>0</v>
      </c>
      <c r="D27" s="35">
        <v>10</v>
      </c>
      <c r="E27" s="25"/>
      <c r="F27" s="25"/>
      <c r="G27" s="1"/>
      <c r="H27" s="1"/>
      <c r="I27" s="1"/>
      <c r="J27" s="9"/>
      <c r="K27" s="1"/>
      <c r="L27" s="1"/>
    </row>
    <row r="28" spans="1:15" ht="27" customHeight="1">
      <c r="A28" s="32" t="s">
        <v>20</v>
      </c>
      <c r="B28" s="60">
        <v>0</v>
      </c>
      <c r="C28" s="60">
        <v>0</v>
      </c>
      <c r="D28" s="60">
        <v>2</v>
      </c>
      <c r="E28" s="34"/>
      <c r="F28" s="34"/>
      <c r="G28" s="10"/>
      <c r="H28" s="11"/>
      <c r="I28" s="11"/>
      <c r="J28" s="39" t="s">
        <v>3</v>
      </c>
      <c r="K28" s="4"/>
      <c r="L28" s="4"/>
    </row>
    <row r="29" spans="1:15" ht="34.5" customHeight="1">
      <c r="A29" s="3" t="s">
        <v>16</v>
      </c>
      <c r="B29" s="38">
        <f>SUM(B25:B28)</f>
        <v>3000</v>
      </c>
      <c r="C29" s="38">
        <f t="shared" ref="C29:D29" si="8">SUM(C25:C28)</f>
        <v>75</v>
      </c>
      <c r="D29" s="38">
        <f t="shared" si="8"/>
        <v>12</v>
      </c>
      <c r="E29" s="28"/>
      <c r="F29" s="28"/>
      <c r="G29" s="1"/>
      <c r="H29" s="1"/>
      <c r="I29" s="1"/>
      <c r="J29" s="39">
        <f>D31/D29</f>
        <v>0</v>
      </c>
      <c r="K29" s="4"/>
      <c r="L29" s="4">
        <f>IF(B32=J30,1,0)</f>
        <v>0</v>
      </c>
      <c r="M29" s="65" t="str">
        <f>D32</f>
        <v>?</v>
      </c>
      <c r="N29" s="17" t="e">
        <f>J29-M29</f>
        <v>#VALUE!</v>
      </c>
      <c r="O29" s="57" t="e">
        <f>IF(ABS(N29)&gt;1,0,1)</f>
        <v>#VALUE!</v>
      </c>
    </row>
    <row r="30" spans="1:15" ht="27" customHeight="1">
      <c r="A30" s="32"/>
      <c r="B30" s="37"/>
      <c r="C30" s="36"/>
      <c r="D30" s="36"/>
      <c r="E30" s="25"/>
      <c r="F30" s="25"/>
      <c r="G30" s="1"/>
      <c r="H30" s="1"/>
      <c r="I30" s="1"/>
      <c r="J30" s="39">
        <f>B31/B29</f>
        <v>0</v>
      </c>
      <c r="K30" s="1"/>
      <c r="L30" s="4">
        <f>IF(C32=J31,1,0)</f>
        <v>0</v>
      </c>
      <c r="M30" s="65" t="str">
        <f>B32</f>
        <v>?</v>
      </c>
      <c r="N30" s="17" t="e">
        <f>J30-M30</f>
        <v>#VALUE!</v>
      </c>
      <c r="O30" s="57" t="e">
        <f>IF(ABS(N30)&gt;1,0,1)</f>
        <v>#VALUE!</v>
      </c>
    </row>
    <row r="31" spans="1:15" ht="27" customHeight="1">
      <c r="A31" s="3" t="s">
        <v>4</v>
      </c>
      <c r="B31" s="28">
        <f>C19</f>
        <v>0</v>
      </c>
      <c r="C31" s="28">
        <f t="shared" ref="C31:D31" si="9">D19</f>
        <v>0</v>
      </c>
      <c r="D31" s="28">
        <f t="shared" si="9"/>
        <v>0</v>
      </c>
      <c r="E31" s="25"/>
      <c r="F31" s="25"/>
      <c r="G31" s="1"/>
      <c r="H31" s="1"/>
      <c r="I31" s="1"/>
      <c r="J31" s="39">
        <f>C31/C29</f>
        <v>0</v>
      </c>
      <c r="K31" s="1"/>
      <c r="L31" s="4">
        <f>IF(D32=J29,1,0)</f>
        <v>0</v>
      </c>
      <c r="M31" s="65" t="str">
        <f>C32</f>
        <v>?</v>
      </c>
      <c r="N31" s="65" t="e">
        <f>J31-M31</f>
        <v>#VALUE!</v>
      </c>
      <c r="O31" s="57" t="e">
        <f>IF(ABS(N31)&gt;1,0,1)</f>
        <v>#VALUE!</v>
      </c>
    </row>
    <row r="32" spans="1:15" ht="27" customHeight="1">
      <c r="A32" s="32" t="s">
        <v>21</v>
      </c>
      <c r="B32" s="61" t="s">
        <v>3</v>
      </c>
      <c r="C32" s="61" t="s">
        <v>3</v>
      </c>
      <c r="D32" s="61" t="s">
        <v>3</v>
      </c>
      <c r="E32" s="34"/>
      <c r="F32" s="34"/>
      <c r="G32" s="10"/>
      <c r="H32" s="11"/>
      <c r="I32" s="11"/>
      <c r="J32" s="9"/>
      <c r="K32" s="4"/>
      <c r="L32" s="4"/>
    </row>
    <row r="33" spans="1:13" ht="27" customHeight="1">
      <c r="A33" s="3"/>
      <c r="B33" s="3"/>
      <c r="C33" s="26"/>
      <c r="D33" s="26"/>
      <c r="E33" s="26"/>
      <c r="F33" s="26"/>
      <c r="G33" s="1"/>
      <c r="H33" s="1"/>
      <c r="I33" s="1"/>
      <c r="J33" s="9"/>
      <c r="K33" s="4"/>
      <c r="L33" s="4"/>
    </row>
    <row r="34" spans="1:13" ht="34.5" customHeight="1">
      <c r="A34" s="3"/>
      <c r="B34" s="3"/>
      <c r="C34" s="12"/>
      <c r="D34" s="3"/>
      <c r="E34" s="3"/>
      <c r="F34" s="3"/>
      <c r="G34" s="1"/>
      <c r="H34" s="1"/>
      <c r="I34" s="1"/>
      <c r="J34" s="22"/>
      <c r="K34" s="1"/>
      <c r="L34" s="4"/>
    </row>
    <row r="35" spans="1:13" ht="31.5" customHeight="1">
      <c r="A35" s="67" t="s">
        <v>0</v>
      </c>
      <c r="B35" s="67"/>
      <c r="C35" s="67"/>
      <c r="D35" s="67"/>
      <c r="E35" s="67"/>
      <c r="F35" s="67"/>
      <c r="G35" s="1"/>
      <c r="H35" s="1"/>
      <c r="I35" s="1"/>
      <c r="J35" s="22"/>
      <c r="K35" s="1"/>
      <c r="L35" s="1"/>
    </row>
    <row r="36" spans="1:13" ht="89.25" customHeight="1">
      <c r="A36" s="67"/>
      <c r="B36" s="67"/>
      <c r="C36" s="67"/>
      <c r="D36" s="67"/>
      <c r="E36" s="67"/>
      <c r="F36" s="67"/>
      <c r="G36" s="1"/>
      <c r="H36" s="1"/>
      <c r="I36" s="1"/>
      <c r="J36" s="22"/>
      <c r="K36" s="1"/>
      <c r="L36" s="4"/>
    </row>
    <row r="37" spans="1:13" ht="27" customHeight="1">
      <c r="A37" s="2"/>
      <c r="B37" s="23"/>
      <c r="C37" s="68"/>
      <c r="D37" s="68"/>
      <c r="E37" s="68"/>
      <c r="F37" s="68"/>
      <c r="G37" s="1"/>
      <c r="H37" s="1"/>
      <c r="I37" s="1"/>
      <c r="J37" s="1"/>
      <c r="K37" s="4"/>
      <c r="L37" s="4"/>
    </row>
    <row r="38" spans="1:13" ht="27" customHeight="1">
      <c r="A38" s="42"/>
      <c r="B38" s="43"/>
      <c r="C38" s="43"/>
      <c r="D38" s="43" t="s">
        <v>17</v>
      </c>
      <c r="E38" s="43" t="s">
        <v>18</v>
      </c>
      <c r="F38" s="43" t="s">
        <v>14</v>
      </c>
      <c r="G38" s="5"/>
      <c r="H38" s="6"/>
      <c r="I38" s="7"/>
      <c r="J38" s="8"/>
      <c r="K38" s="17"/>
      <c r="L38" s="4"/>
    </row>
    <row r="39" spans="1:13" ht="27" customHeight="1">
      <c r="A39" s="40" t="s">
        <v>1</v>
      </c>
      <c r="B39" s="40"/>
      <c r="C39" s="26" t="s">
        <v>23</v>
      </c>
      <c r="D39" s="26">
        <v>200000</v>
      </c>
      <c r="E39" s="26">
        <v>300000</v>
      </c>
      <c r="F39" s="26">
        <f>SUM(D39:E39)</f>
        <v>500000</v>
      </c>
      <c r="G39" s="1"/>
      <c r="H39" s="1"/>
      <c r="I39" s="1"/>
      <c r="J39" s="9"/>
      <c r="K39" s="18"/>
      <c r="L39" s="1"/>
    </row>
    <row r="40" spans="1:13" ht="27" customHeight="1">
      <c r="A40" s="44" t="s">
        <v>2</v>
      </c>
      <c r="B40" s="44"/>
      <c r="C40" s="45" t="s">
        <v>23</v>
      </c>
      <c r="D40" s="45">
        <v>90000</v>
      </c>
      <c r="E40" s="45">
        <v>410000</v>
      </c>
      <c r="F40" s="45">
        <f t="shared" ref="F40:F43" si="10">SUM(D40:E40)</f>
        <v>500000</v>
      </c>
      <c r="G40" s="1"/>
      <c r="H40" s="1"/>
      <c r="I40" s="1"/>
      <c r="J40" s="9"/>
      <c r="K40" s="48" t="s">
        <v>3</v>
      </c>
      <c r="L40" s="1"/>
    </row>
    <row r="41" spans="1:13" ht="27" customHeight="1">
      <c r="A41" s="40" t="s">
        <v>24</v>
      </c>
      <c r="B41" s="41" t="str">
        <f>B32</f>
        <v>?</v>
      </c>
      <c r="C41" s="25" t="s">
        <v>28</v>
      </c>
      <c r="D41" s="63" t="s">
        <v>3</v>
      </c>
      <c r="E41" s="63" t="s">
        <v>3</v>
      </c>
      <c r="F41" s="25">
        <f t="shared" si="10"/>
        <v>0</v>
      </c>
      <c r="G41" s="1"/>
      <c r="H41" s="1"/>
      <c r="I41" s="1"/>
      <c r="J41" s="9"/>
      <c r="K41" s="18" t="e">
        <f>B41*B25</f>
        <v>#VALUE!</v>
      </c>
      <c r="L41" s="1"/>
      <c r="M41" s="57" t="e">
        <f>IF(D41=K41,1,0)</f>
        <v>#VALUE!</v>
      </c>
    </row>
    <row r="42" spans="1:13" ht="27" customHeight="1">
      <c r="A42" s="44" t="s">
        <v>25</v>
      </c>
      <c r="B42" s="46" t="str">
        <f>C32</f>
        <v>?</v>
      </c>
      <c r="C42" s="45" t="s">
        <v>28</v>
      </c>
      <c r="D42" s="63" t="s">
        <v>3</v>
      </c>
      <c r="E42" s="63" t="s">
        <v>3</v>
      </c>
      <c r="F42" s="45">
        <f t="shared" si="10"/>
        <v>0</v>
      </c>
      <c r="G42" s="10"/>
      <c r="H42" s="11"/>
      <c r="I42" s="11"/>
      <c r="J42" s="9"/>
      <c r="K42" s="17" t="e">
        <f>B42*C25</f>
        <v>#VALUE!</v>
      </c>
      <c r="L42" s="4"/>
      <c r="M42" s="57" t="e">
        <f>IF(K42=D42,1,0)</f>
        <v>#VALUE!</v>
      </c>
    </row>
    <row r="43" spans="1:13" ht="27" customHeight="1">
      <c r="A43" s="40" t="s">
        <v>26</v>
      </c>
      <c r="B43" s="41" t="str">
        <f>D32</f>
        <v>?</v>
      </c>
      <c r="C43" s="26" t="s">
        <v>28</v>
      </c>
      <c r="D43" s="64" t="s">
        <v>3</v>
      </c>
      <c r="E43" s="64" t="s">
        <v>3</v>
      </c>
      <c r="F43" s="34">
        <f t="shared" si="10"/>
        <v>0</v>
      </c>
      <c r="G43" s="1"/>
      <c r="H43" s="1"/>
      <c r="I43" s="1"/>
      <c r="J43" s="9"/>
      <c r="K43" s="17" t="e">
        <f>B41*B26</f>
        <v>#VALUE!</v>
      </c>
      <c r="L43" s="4"/>
      <c r="M43" s="57" t="e">
        <f>IF(K43=E41,1,0)</f>
        <v>#VALUE!</v>
      </c>
    </row>
    <row r="44" spans="1:13" ht="27" customHeight="1">
      <c r="A44" s="44"/>
      <c r="B44" s="44"/>
      <c r="C44" s="47"/>
      <c r="D44" s="50">
        <f>SUM(D39:D43)</f>
        <v>290000</v>
      </c>
      <c r="E44" s="50">
        <f t="shared" ref="E44" si="11">SUM(E39:E43)</f>
        <v>710000</v>
      </c>
      <c r="F44" s="45">
        <f>SUM(F39:F43)</f>
        <v>1000000</v>
      </c>
      <c r="G44" s="10"/>
      <c r="H44" s="11"/>
      <c r="I44" s="11"/>
      <c r="J44" s="9"/>
      <c r="K44" s="17" t="e">
        <f>B43*((D27/2)+D28)</f>
        <v>#VALUE!</v>
      </c>
      <c r="L44" s="4"/>
      <c r="M44" s="57" t="e">
        <f>IF(K44=E43,1,0)</f>
        <v>#VALUE!</v>
      </c>
    </row>
    <row r="45" spans="1:13" ht="27" customHeight="1">
      <c r="A45" s="40" t="s">
        <v>13</v>
      </c>
      <c r="B45" s="40"/>
      <c r="C45" s="28"/>
      <c r="D45" s="28"/>
      <c r="E45" s="28"/>
      <c r="F45" s="62" t="s">
        <v>3</v>
      </c>
      <c r="G45" s="1"/>
      <c r="H45" s="1"/>
      <c r="I45" s="1"/>
      <c r="J45" s="9"/>
      <c r="K45" s="17" t="e">
        <f>B43*D27/2</f>
        <v>#VALUE!</v>
      </c>
      <c r="L45" s="4"/>
      <c r="M45" s="57" t="e">
        <f>IF(K45=D43,1,0)</f>
        <v>#VALUE!</v>
      </c>
    </row>
    <row r="46" spans="1:13" ht="27" customHeight="1">
      <c r="A46" s="44" t="s">
        <v>27</v>
      </c>
      <c r="B46" s="44"/>
      <c r="C46" s="47"/>
      <c r="D46" s="47"/>
      <c r="E46" s="47"/>
      <c r="F46" s="56">
        <f>SUM(F44:F45)</f>
        <v>1000000</v>
      </c>
      <c r="G46" s="10"/>
      <c r="H46" s="11"/>
      <c r="I46" s="11"/>
      <c r="J46" s="9"/>
      <c r="K46" s="17" t="e">
        <f>B42*C26</f>
        <v>#VALUE!</v>
      </c>
      <c r="L46" s="4"/>
      <c r="M46" s="57" t="e">
        <f>IF(K46=E42,1,0)</f>
        <v>#VALUE!</v>
      </c>
    </row>
    <row r="47" spans="1:13" ht="27" customHeight="1">
      <c r="A47" s="40" t="s">
        <v>30</v>
      </c>
      <c r="B47" s="3"/>
      <c r="C47" s="26"/>
      <c r="D47" s="54">
        <v>5000</v>
      </c>
      <c r="E47" s="54">
        <v>3000</v>
      </c>
      <c r="F47" s="26"/>
      <c r="G47" s="1"/>
      <c r="H47" s="1"/>
      <c r="I47" s="1"/>
      <c r="J47" s="9"/>
      <c r="K47" s="4"/>
      <c r="L47" s="4"/>
    </row>
    <row r="48" spans="1:13" ht="27" customHeight="1">
      <c r="A48" s="44" t="s">
        <v>29</v>
      </c>
      <c r="B48" s="51"/>
      <c r="C48" s="52"/>
      <c r="D48" s="55">
        <f>D44/D47</f>
        <v>58</v>
      </c>
      <c r="E48" s="55">
        <f>E44/E47</f>
        <v>236.66666666666666</v>
      </c>
      <c r="F48" s="53"/>
      <c r="G48" s="1"/>
      <c r="H48" s="1"/>
      <c r="I48" s="1"/>
      <c r="J48" s="9"/>
      <c r="K48" s="4"/>
      <c r="L48" s="4">
        <f>IF(F45=F19,1,0)</f>
        <v>0</v>
      </c>
    </row>
    <row r="49" ht="78.75" customHeight="1"/>
    <row r="50" ht="14" hidden="1"/>
    <row r="51" ht="14" hidden="1"/>
    <row r="52" ht="14" hidden="1"/>
    <row r="53" ht="14" hidden="1"/>
    <row r="54" ht="14" hidden="1"/>
    <row r="55" ht="14" hidden="1"/>
    <row r="56" ht="14" hidden="1"/>
    <row r="57" ht="14" hidden="1"/>
    <row r="58" ht="14" hidden="1"/>
    <row r="59" ht="14" hidden="1"/>
    <row r="60" ht="14" hidden="1"/>
    <row r="61" ht="14" hidden="1"/>
    <row r="62" ht="14" hidden="1"/>
    <row r="63" ht="14" hidden="1"/>
  </sheetData>
  <sheetCalcPr fullCalcOnLoad="1"/>
  <sheetProtection algorithmName="SHA-512" hashValue="ySnpmwEr5/Kwhef353cu0LckEwXpnPu3U/PtRaNKrygvQCQIEGEUm0I6TvKk3scmhTZybZfRsEpVmETmosBUmc==" saltValue="2IpIIzwVT5O5jIYpXP+6if==" spinCount="100000" sheet="1" objects="1" scenarios="1"/>
  <mergeCells count="9">
    <mergeCell ref="B23:D23"/>
    <mergeCell ref="A35:F36"/>
    <mergeCell ref="C37:F37"/>
    <mergeCell ref="A1:F1"/>
    <mergeCell ref="A3:F3"/>
    <mergeCell ref="B4:F4"/>
    <mergeCell ref="C13:F13"/>
    <mergeCell ref="A11:F12"/>
    <mergeCell ref="A22:F22"/>
  </mergeCells>
  <phoneticPr fontId="10" type="noConversion"/>
  <conditionalFormatting sqref="F6:F8">
    <cfRule type="cellIs" dxfId="23" priority="29" operator="notEqual">
      <formula>1</formula>
    </cfRule>
    <cfRule type="cellIs" dxfId="22" priority="30" operator="equal">
      <formula>1</formula>
    </cfRule>
  </conditionalFormatting>
  <conditionalFormatting sqref="F9">
    <cfRule type="cellIs" dxfId="21" priority="27" operator="notEqual">
      <formula>1</formula>
    </cfRule>
    <cfRule type="cellIs" dxfId="20" priority="28" operator="equal">
      <formula>1</formula>
    </cfRule>
  </conditionalFormatting>
  <conditionalFormatting sqref="B32">
    <cfRule type="expression" dxfId="19" priority="19" stopIfTrue="1">
      <formula>$O$30=0</formula>
    </cfRule>
    <cfRule type="expression" dxfId="18" priority="20">
      <formula>$O$30=1</formula>
    </cfRule>
  </conditionalFormatting>
  <conditionalFormatting sqref="C32">
    <cfRule type="expression" dxfId="17" priority="17" stopIfTrue="1">
      <formula>$O$31=0</formula>
    </cfRule>
    <cfRule type="expression" dxfId="16" priority="18">
      <formula>$O$31=1</formula>
    </cfRule>
  </conditionalFormatting>
  <conditionalFormatting sqref="D32">
    <cfRule type="expression" dxfId="15" priority="15" stopIfTrue="1">
      <formula>$O$29=0</formula>
    </cfRule>
    <cfRule type="expression" dxfId="14" priority="16">
      <formula>$O$29=1</formula>
    </cfRule>
  </conditionalFormatting>
  <conditionalFormatting sqref="D41">
    <cfRule type="expression" dxfId="13" priority="14">
      <formula>$M$41=1</formula>
    </cfRule>
    <cfRule type="expression" dxfId="12" priority="13" stopIfTrue="1">
      <formula>$M$41=0</formula>
    </cfRule>
  </conditionalFormatting>
  <conditionalFormatting sqref="D42">
    <cfRule type="expression" dxfId="11" priority="12">
      <formula>$M$42=1</formula>
    </cfRule>
    <cfRule type="expression" dxfId="10" priority="11" stopIfTrue="1">
      <formula>$M$42=0</formula>
    </cfRule>
  </conditionalFormatting>
  <conditionalFormatting sqref="D43">
    <cfRule type="expression" dxfId="9" priority="10">
      <formula>$M$45=1</formula>
    </cfRule>
    <cfRule type="expression" dxfId="8" priority="9" stopIfTrue="1">
      <formula>$M$45=0</formula>
    </cfRule>
  </conditionalFormatting>
  <conditionalFormatting sqref="E41">
    <cfRule type="expression" dxfId="7" priority="8">
      <formula>$M$43=1</formula>
    </cfRule>
    <cfRule type="expression" dxfId="6" priority="7" stopIfTrue="1">
      <formula>$M$43=0</formula>
    </cfRule>
  </conditionalFormatting>
  <conditionalFormatting sqref="E42">
    <cfRule type="expression" dxfId="5" priority="6">
      <formula>$M$46=1</formula>
    </cfRule>
    <cfRule type="expression" dxfId="4" priority="5" stopIfTrue="1">
      <formula>$M$46=0</formula>
    </cfRule>
  </conditionalFormatting>
  <conditionalFormatting sqref="E43">
    <cfRule type="expression" dxfId="3" priority="4">
      <formula>$M$44=1</formula>
    </cfRule>
    <cfRule type="expression" dxfId="2" priority="3" stopIfTrue="1">
      <formula>$M$44=0</formula>
    </cfRule>
  </conditionalFormatting>
  <conditionalFormatting sqref="F45">
    <cfRule type="expression" dxfId="1" priority="2">
      <formula>$L$48=1</formula>
    </cfRule>
    <cfRule type="expression" dxfId="0" priority="1" stopIfTrue="1">
      <formula>$L$48=0</formula>
    </cfRule>
  </conditionalFormatting>
  <dataValidations count="4">
    <dataValidation type="list" allowBlank="1" showInputMessage="1" showErrorMessage="1" sqref="B6:E9">
      <formula1>$J$2:$J$12</formula1>
    </dataValidation>
    <dataValidation type="list" allowBlank="1" showInputMessage="1" showErrorMessage="1" sqref="B32:D32">
      <formula1>$J$28:$J$31</formula1>
    </dataValidation>
    <dataValidation type="list" allowBlank="1" showInputMessage="1" showErrorMessage="1" sqref="D41:E43">
      <formula1>$K$40:$K$46</formula1>
    </dataValidation>
    <dataValidation type="list" allowBlank="1" showInputMessage="1" showErrorMessage="1" sqref="F45">
      <formula1>$L$14:$L$19</formula1>
    </dataValidation>
  </dataValidations>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dcterms:created xsi:type="dcterms:W3CDTF">2015-08-30T15:34:03Z</dcterms:created>
  <dcterms:modified xsi:type="dcterms:W3CDTF">2015-09-09T16:10:55Z</dcterms:modified>
</cp:coreProperties>
</file>